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18" activeTab="1"/>
  </bookViews>
  <sheets>
    <sheet name="Feuille1" sheetId="1" r:id="rId1"/>
    <sheet name="Feuille2" sheetId="2" r:id="rId2"/>
  </sheets>
  <calcPr calcId="125725"/>
</workbook>
</file>

<file path=xl/calcChain.xml><?xml version="1.0" encoding="utf-8"?>
<calcChain xmlns="http://schemas.openxmlformats.org/spreadsheetml/2006/main">
  <c r="D3" i="1"/>
  <c r="I3"/>
  <c r="D4"/>
  <c r="I4"/>
  <c r="D5"/>
  <c r="D6"/>
  <c r="I6"/>
  <c r="J2" i="2"/>
  <c r="F21"/>
  <c r="G21"/>
  <c r="I21"/>
  <c r="J21" s="1"/>
  <c r="F22"/>
  <c r="G22" s="1"/>
  <c r="F23"/>
  <c r="G23" s="1"/>
  <c r="I23"/>
  <c r="J23" s="1"/>
  <c r="F24"/>
  <c r="G24" s="1"/>
  <c r="I24"/>
  <c r="J24" s="1"/>
  <c r="F25"/>
  <c r="G25"/>
  <c r="I25"/>
  <c r="J25"/>
  <c r="F26"/>
  <c r="G26"/>
  <c r="I26"/>
  <c r="J26"/>
  <c r="E28"/>
  <c r="E29"/>
  <c r="E30"/>
  <c r="E31"/>
  <c r="E33" s="1"/>
  <c r="I22" l="1"/>
  <c r="J22" s="1"/>
  <c r="J28"/>
  <c r="G28"/>
</calcChain>
</file>

<file path=xl/sharedStrings.xml><?xml version="1.0" encoding="utf-8"?>
<sst xmlns="http://schemas.openxmlformats.org/spreadsheetml/2006/main" count="26" uniqueCount="25">
  <si>
    <t>Rayon</t>
  </si>
  <si>
    <t>Dome V3</t>
  </si>
  <si>
    <t>Dome V2</t>
  </si>
  <si>
    <t>longueur totale en métre linéaire</t>
  </si>
  <si>
    <t>strut length = dome radius * strut factor</t>
  </si>
  <si>
    <t>surface</t>
  </si>
  <si>
    <t>Sturct Factor</t>
  </si>
  <si>
    <t>Dome</t>
  </si>
  <si>
    <t>longueur</t>
  </si>
  <si>
    <t>longueur totale</t>
  </si>
  <si>
    <t>A</t>
  </si>
  <si>
    <t>B</t>
  </si>
  <si>
    <t>4 Way connector</t>
  </si>
  <si>
    <t>5 Way connector</t>
  </si>
  <si>
    <t>6 way connector</t>
  </si>
  <si>
    <t>C</t>
  </si>
  <si>
    <r>
      <t xml:space="preserve">Dome V4 from </t>
    </r>
    <r>
      <rPr>
        <b/>
        <sz val="10"/>
        <color indexed="12"/>
        <rFont val="Arial"/>
        <family val="2"/>
      </rPr>
      <t>https://simplydifferently.org/Geodesic_Dome_Notes?page=3</t>
    </r>
  </si>
  <si>
    <t>l-13</t>
  </si>
  <si>
    <t>L totale</t>
  </si>
  <si>
    <t>D</t>
  </si>
  <si>
    <t>E</t>
  </si>
  <si>
    <t>F</t>
  </si>
  <si>
    <t>nbre de connecteurs</t>
  </si>
  <si>
    <t>nbre de boulons</t>
  </si>
  <si>
    <t>nbre de rondelles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</si>
</sst>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/>
    <xf numFmtId="0" fontId="3" fillId="0" borderId="0" xfId="0" applyFont="1" applyAlignment="1">
      <alignment wrapText="1"/>
    </xf>
    <xf numFmtId="164" fontId="0" fillId="0" borderId="0" xfId="0" applyNumberFormat="1" applyFo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323850</xdr:colOff>
      <xdr:row>48</xdr:row>
      <xdr:rowOff>9525</xdr:rowOff>
    </xdr:from>
    <xdr:to>
      <xdr:col>4</xdr:col>
      <xdr:colOff>57150</xdr:colOff>
      <xdr:row>66</xdr:row>
      <xdr:rowOff>47625</xdr:rowOff>
    </xdr:to>
    <xdr:pic>
      <xdr:nvPicPr>
        <xdr:cNvPr id="2049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5562600"/>
          <a:ext cx="2819400" cy="29527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implydifferently.org/Geodesic_Dome_Notes?page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workbookViewId="0">
      <selection activeCell="A9" sqref="A9"/>
    </sheetView>
  </sheetViews>
  <sheetFormatPr baseColWidth="10" defaultColWidth="11.5703125" defaultRowHeight="12.75"/>
  <cols>
    <col min="4" max="4" width="17.140625" customWidth="1"/>
  </cols>
  <sheetData>
    <row r="2" spans="1:9">
      <c r="B2" t="s">
        <v>0</v>
      </c>
      <c r="C2">
        <v>1</v>
      </c>
    </row>
    <row r="3" spans="1:9">
      <c r="A3" t="s">
        <v>1</v>
      </c>
      <c r="B3">
        <v>30</v>
      </c>
      <c r="C3">
        <v>0.35</v>
      </c>
      <c r="D3">
        <f>B3*(C3*C2)</f>
        <v>10.5</v>
      </c>
      <c r="F3" t="s">
        <v>2</v>
      </c>
      <c r="G3">
        <v>30</v>
      </c>
      <c r="H3">
        <v>0.54610000000000003</v>
      </c>
      <c r="I3">
        <f>G3*(C2*H3)</f>
        <v>16.383000000000003</v>
      </c>
    </row>
    <row r="4" spans="1:9">
      <c r="B4">
        <v>40</v>
      </c>
      <c r="C4">
        <v>0.40500000000000003</v>
      </c>
      <c r="D4">
        <f>B4*(C4*C2)</f>
        <v>16.200000000000003</v>
      </c>
      <c r="G4">
        <v>40</v>
      </c>
      <c r="H4">
        <v>0.61799999999999999</v>
      </c>
      <c r="I4">
        <f>G3*(C2*H4)</f>
        <v>18.54</v>
      </c>
    </row>
    <row r="5" spans="1:9">
      <c r="B5">
        <v>50</v>
      </c>
      <c r="C5">
        <v>0.41</v>
      </c>
      <c r="D5">
        <f>B5*(C5*C2)</f>
        <v>20.5</v>
      </c>
    </row>
    <row r="6" spans="1:9">
      <c r="A6" t="s">
        <v>3</v>
      </c>
      <c r="D6">
        <f>D3+D4+D5</f>
        <v>47.2</v>
      </c>
      <c r="I6">
        <f>I3+I4</f>
        <v>34.923000000000002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G3" sqref="G3"/>
    </sheetView>
  </sheetViews>
  <sheetFormatPr baseColWidth="10" defaultColWidth="11.5703125" defaultRowHeight="12.75"/>
  <cols>
    <col min="10" max="10" width="16.7109375" customWidth="1"/>
  </cols>
  <sheetData>
    <row r="1" spans="2:10" ht="15.75">
      <c r="B1" s="1" t="s">
        <v>4</v>
      </c>
    </row>
    <row r="2" spans="2:10">
      <c r="F2" t="s">
        <v>0</v>
      </c>
      <c r="G2">
        <v>350</v>
      </c>
      <c r="I2" t="s">
        <v>5</v>
      </c>
      <c r="J2">
        <f>((G2*G2)*3.14)/10000</f>
        <v>38.465000000000003</v>
      </c>
    </row>
    <row r="4" spans="2:10">
      <c r="B4" s="2"/>
      <c r="C4" t="s">
        <v>6</v>
      </c>
      <c r="D4" t="s">
        <v>7</v>
      </c>
      <c r="F4" t="s">
        <v>8</v>
      </c>
      <c r="G4" t="s">
        <v>9</v>
      </c>
    </row>
    <row r="5" spans="2:10" ht="0.75" customHeight="1">
      <c r="F5" s="3"/>
    </row>
    <row r="6" spans="2:10" ht="11.25" hidden="1" customHeight="1">
      <c r="C6" s="4"/>
    </row>
    <row r="7" spans="2:10" hidden="1"/>
    <row r="8" spans="2:10" hidden="1"/>
    <row r="9" spans="2:10" hidden="1"/>
    <row r="10" spans="2:10" hidden="1"/>
    <row r="11" spans="2:10" hidden="1"/>
    <row r="12" spans="2:10" hidden="1">
      <c r="B12" s="2"/>
      <c r="D12" s="5"/>
    </row>
    <row r="13" spans="2:10" hidden="1">
      <c r="C13" s="4"/>
    </row>
    <row r="14" spans="2:10" hidden="1">
      <c r="C14" s="4"/>
    </row>
    <row r="15" spans="2:10" hidden="1">
      <c r="C15" s="4"/>
    </row>
    <row r="16" spans="2:10" hidden="1"/>
    <row r="17" spans="1:10" hidden="1"/>
    <row r="18" spans="1:10" hidden="1"/>
    <row r="20" spans="1:10">
      <c r="B20" s="2" t="s">
        <v>16</v>
      </c>
      <c r="I20" t="s">
        <v>17</v>
      </c>
      <c r="J20" t="s">
        <v>18</v>
      </c>
    </row>
    <row r="21" spans="1:10">
      <c r="A21">
        <v>7.27</v>
      </c>
      <c r="B21" t="s">
        <v>10</v>
      </c>
      <c r="C21">
        <v>0.25318000000000002</v>
      </c>
      <c r="D21">
        <v>30</v>
      </c>
      <c r="F21">
        <f>C21*G2</f>
        <v>88.613</v>
      </c>
      <c r="G21">
        <f t="shared" ref="G21:G26" si="0">D21*F21</f>
        <v>2658.39</v>
      </c>
      <c r="I21">
        <f t="shared" ref="I21:I26" si="1">F21-13</f>
        <v>75.613</v>
      </c>
      <c r="J21">
        <f t="shared" ref="J21:J26" si="2">D21*I21</f>
        <v>2268.39</v>
      </c>
    </row>
    <row r="22" spans="1:10">
      <c r="A22" s="6">
        <v>8.4700000000000006</v>
      </c>
      <c r="B22" t="s">
        <v>11</v>
      </c>
      <c r="C22">
        <v>0.29453000000000001</v>
      </c>
      <c r="D22">
        <v>60</v>
      </c>
      <c r="F22">
        <f>C22*G2</f>
        <v>103.08550000000001</v>
      </c>
      <c r="G22">
        <f t="shared" si="0"/>
        <v>6185.130000000001</v>
      </c>
      <c r="I22">
        <f t="shared" si="1"/>
        <v>90.08550000000001</v>
      </c>
      <c r="J22">
        <f t="shared" si="2"/>
        <v>5405.130000000001</v>
      </c>
    </row>
    <row r="23" spans="1:10">
      <c r="A23" s="6">
        <v>8.49</v>
      </c>
      <c r="B23" t="s">
        <v>15</v>
      </c>
      <c r="C23">
        <v>0.29524</v>
      </c>
      <c r="D23">
        <v>30</v>
      </c>
      <c r="F23">
        <f>C23*G2</f>
        <v>103.334</v>
      </c>
      <c r="G23">
        <f t="shared" si="0"/>
        <v>3100.02</v>
      </c>
      <c r="I23">
        <f t="shared" si="1"/>
        <v>90.334000000000003</v>
      </c>
      <c r="J23">
        <f t="shared" si="2"/>
        <v>2710.02</v>
      </c>
    </row>
    <row r="24" spans="1:10">
      <c r="A24">
        <v>8.59</v>
      </c>
      <c r="B24" t="s">
        <v>19</v>
      </c>
      <c r="C24">
        <v>0.29859000000000002</v>
      </c>
      <c r="D24">
        <v>30</v>
      </c>
      <c r="F24">
        <f>C24*G2</f>
        <v>104.5065</v>
      </c>
      <c r="G24">
        <f t="shared" si="0"/>
        <v>3135.1950000000002</v>
      </c>
      <c r="I24">
        <f t="shared" si="1"/>
        <v>91.506500000000003</v>
      </c>
      <c r="J24">
        <f t="shared" si="2"/>
        <v>2745.1950000000002</v>
      </c>
    </row>
    <row r="25" spans="1:10">
      <c r="A25">
        <v>9</v>
      </c>
      <c r="B25" t="s">
        <v>20</v>
      </c>
      <c r="C25">
        <v>0.31287000000000004</v>
      </c>
      <c r="D25">
        <v>70</v>
      </c>
      <c r="F25">
        <f>C25*G2</f>
        <v>109.50450000000001</v>
      </c>
      <c r="G25">
        <f t="shared" si="0"/>
        <v>7665.3150000000005</v>
      </c>
      <c r="I25">
        <f t="shared" si="1"/>
        <v>96.504500000000007</v>
      </c>
      <c r="J25">
        <f t="shared" si="2"/>
        <v>6755.3150000000005</v>
      </c>
    </row>
    <row r="26" spans="1:10">
      <c r="A26">
        <v>9.35</v>
      </c>
      <c r="B26" t="s">
        <v>21</v>
      </c>
      <c r="C26">
        <v>0.32492000000000004</v>
      </c>
      <c r="D26">
        <v>30</v>
      </c>
      <c r="F26">
        <f>C26*G2</f>
        <v>113.72200000000001</v>
      </c>
      <c r="G26">
        <f t="shared" si="0"/>
        <v>3411.6600000000003</v>
      </c>
      <c r="I26">
        <f t="shared" si="1"/>
        <v>100.72200000000001</v>
      </c>
      <c r="J26">
        <f t="shared" si="2"/>
        <v>3021.6600000000003</v>
      </c>
    </row>
    <row r="27" spans="1:10">
      <c r="D27" t="s">
        <v>22</v>
      </c>
      <c r="E27" t="s">
        <v>23</v>
      </c>
    </row>
    <row r="28" spans="1:10">
      <c r="B28" t="s">
        <v>12</v>
      </c>
      <c r="D28">
        <v>20</v>
      </c>
      <c r="E28">
        <f>4*20</f>
        <v>80</v>
      </c>
      <c r="G28">
        <f>SUM(G21:G26)</f>
        <v>26155.710000000003</v>
      </c>
      <c r="J28">
        <f>SUM(J21:J27)</f>
        <v>22905.710000000003</v>
      </c>
    </row>
    <row r="29" spans="1:10">
      <c r="B29" t="s">
        <v>13</v>
      </c>
      <c r="D29">
        <v>6</v>
      </c>
      <c r="E29">
        <f>6*5</f>
        <v>30</v>
      </c>
    </row>
    <row r="30" spans="1:10">
      <c r="B30" t="s">
        <v>14</v>
      </c>
      <c r="D30">
        <v>65</v>
      </c>
      <c r="E30">
        <f>6*65</f>
        <v>390</v>
      </c>
    </row>
    <row r="31" spans="1:10">
      <c r="E31">
        <f>SUM(E28:E30)</f>
        <v>500</v>
      </c>
    </row>
    <row r="32" spans="1:10">
      <c r="E32" t="s">
        <v>24</v>
      </c>
    </row>
    <row r="33" spans="5:5">
      <c r="E33">
        <f>E31*2</f>
        <v>1000</v>
      </c>
    </row>
  </sheetData>
  <sheetProtection selectLockedCells="1" selectUnlockedCells="1"/>
  <hyperlinks>
    <hyperlink ref="B20" r:id="rId1" display="https://simplydifferently.org/Geodesic_Dome_Notes?page=3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Feuille1</vt:lpstr>
      <vt:lpstr>Feuille2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MEDICPOSTE03</dc:creator>
  <cp:lastModifiedBy>MEDICPOSTE03</cp:lastModifiedBy>
  <dcterms:created xsi:type="dcterms:W3CDTF">2016-02-12T07:07:31Z</dcterms:created>
  <dcterms:modified xsi:type="dcterms:W3CDTF">2016-12-05T04:38:12Z</dcterms:modified>
</cp:coreProperties>
</file>